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240" windowWidth="11115" windowHeight="6240"/>
  </bookViews>
  <sheets>
    <sheet name="Financial" sheetId="1" r:id="rId1"/>
    <sheet name="Logical" sheetId="3" r:id="rId2"/>
    <sheet name="Dates" sheetId="4" r:id="rId3"/>
  </sheets>
  <calcPr calcId="124519"/>
</workbook>
</file>

<file path=xl/calcChain.xml><?xml version="1.0" encoding="utf-8"?>
<calcChain xmlns="http://schemas.openxmlformats.org/spreadsheetml/2006/main">
  <c r="E16" i="4"/>
  <c r="E15"/>
  <c r="E14"/>
  <c r="E13"/>
  <c r="E12"/>
  <c r="E11"/>
  <c r="E10"/>
  <c r="E9"/>
  <c r="E8"/>
  <c r="E7"/>
  <c r="E6"/>
  <c r="F9" i="3"/>
  <c r="F10"/>
  <c r="F11"/>
  <c r="F13"/>
  <c r="F16" s="1"/>
  <c r="F7"/>
</calcChain>
</file>

<file path=xl/sharedStrings.xml><?xml version="1.0" encoding="utf-8"?>
<sst xmlns="http://schemas.openxmlformats.org/spreadsheetml/2006/main" count="79" uniqueCount="64">
  <si>
    <t>Worldwide Sporting Goods</t>
  </si>
  <si>
    <t>Financial Worksheet</t>
  </si>
  <si>
    <t>Calculating the Periodic Payments</t>
  </si>
  <si>
    <t>You need to borrow $600,000 for a building project.</t>
  </si>
  <si>
    <t xml:space="preserve">The PMT function determines the yearly payments. </t>
  </si>
  <si>
    <t>Calculating the future value of a series of equal payments</t>
  </si>
  <si>
    <t>Will be investing $20,000 per year in</t>
  </si>
  <si>
    <t>The Future Value function determines the value of the account after the last payment.</t>
  </si>
  <si>
    <t xml:space="preserve">and the company will be making payments over 15 years. </t>
  </si>
  <si>
    <t>The yearly interest rate of the loan will be 8.5%,</t>
  </si>
  <si>
    <t>Payment</t>
  </si>
  <si>
    <t>Per Year</t>
  </si>
  <si>
    <t>an account with 8% interest for 15 years.</t>
  </si>
  <si>
    <t>Future Value</t>
  </si>
  <si>
    <t>WORLDWIDE SPORTING GOODS</t>
  </si>
  <si>
    <t>CUSTOMER INVOICE</t>
  </si>
  <si>
    <t>Invoice Date:</t>
  </si>
  <si>
    <t>QTY</t>
  </si>
  <si>
    <t>PART #</t>
  </si>
  <si>
    <t>UNIT PRICE</t>
  </si>
  <si>
    <t>TOTALS</t>
  </si>
  <si>
    <t>GROSS</t>
  </si>
  <si>
    <t>DISCOUNT</t>
  </si>
  <si>
    <t>LESS DISC.</t>
  </si>
  <si>
    <r>
      <t>Principal (</t>
    </r>
    <r>
      <rPr>
        <b/>
        <sz val="12"/>
        <rFont val="Arial"/>
        <family val="2"/>
      </rPr>
      <t>pv</t>
    </r>
    <r>
      <rPr>
        <sz val="12"/>
        <rFont val="Arial"/>
        <family val="2"/>
      </rPr>
      <t>)</t>
    </r>
  </si>
  <si>
    <r>
      <t>Interest (</t>
    </r>
    <r>
      <rPr>
        <b/>
        <sz val="12"/>
        <rFont val="Arial"/>
        <family val="2"/>
      </rPr>
      <t>rate</t>
    </r>
    <r>
      <rPr>
        <sz val="12"/>
        <rFont val="Arial"/>
        <family val="2"/>
      </rPr>
      <t>)</t>
    </r>
  </si>
  <si>
    <r>
      <t>Term/years (</t>
    </r>
    <r>
      <rPr>
        <b/>
        <sz val="12"/>
        <rFont val="Arial"/>
        <family val="2"/>
      </rPr>
      <t>nper</t>
    </r>
    <r>
      <rPr>
        <sz val="12"/>
        <rFont val="Arial"/>
        <family val="2"/>
      </rPr>
      <t>)</t>
    </r>
  </si>
  <si>
    <r>
      <t>Payments (</t>
    </r>
    <r>
      <rPr>
        <b/>
        <sz val="12"/>
        <rFont val="Arial"/>
        <family val="2"/>
      </rPr>
      <t>pmt</t>
    </r>
    <r>
      <rPr>
        <sz val="12"/>
        <rFont val="Arial"/>
        <family val="2"/>
      </rPr>
      <t>)</t>
    </r>
  </si>
  <si>
    <t>Employee Information</t>
  </si>
  <si>
    <t>Current Date:</t>
  </si>
  <si>
    <t>Years of</t>
  </si>
  <si>
    <t>Last Name</t>
  </si>
  <si>
    <t>First Name</t>
  </si>
  <si>
    <t>ID Number</t>
  </si>
  <si>
    <t>Department</t>
  </si>
  <si>
    <t>Hire Date</t>
  </si>
  <si>
    <t xml:space="preserve">Employment </t>
  </si>
  <si>
    <t>Salary</t>
  </si>
  <si>
    <t>Abramas</t>
  </si>
  <si>
    <t>Alice</t>
  </si>
  <si>
    <t>Sales</t>
  </si>
  <si>
    <t>Adelheim</t>
  </si>
  <si>
    <t>John</t>
  </si>
  <si>
    <t>Administration</t>
  </si>
  <si>
    <t>Albrecht</t>
  </si>
  <si>
    <t>Horst</t>
  </si>
  <si>
    <t>Production</t>
  </si>
  <si>
    <t>Bachman</t>
  </si>
  <si>
    <t>Vance</t>
  </si>
  <si>
    <t>Development</t>
  </si>
  <si>
    <t>Baker</t>
  </si>
  <si>
    <t>Amy</t>
  </si>
  <si>
    <t>Christine</t>
  </si>
  <si>
    <t>Callaghan</t>
  </si>
  <si>
    <t>Ronald</t>
  </si>
  <si>
    <t>Caracio</t>
  </si>
  <si>
    <t>Terry</t>
  </si>
  <si>
    <t>Carpenter</t>
  </si>
  <si>
    <t>Davis</t>
  </si>
  <si>
    <t>Henry</t>
  </si>
  <si>
    <t>Deal</t>
  </si>
  <si>
    <t>Laura</t>
  </si>
  <si>
    <t>Deibler</t>
  </si>
  <si>
    <t>Karl</t>
  </si>
</sst>
</file>

<file path=xl/styles.xml><?xml version="1.0" encoding="utf-8"?>
<styleSheet xmlns="http://schemas.openxmlformats.org/spreadsheetml/2006/main">
  <numFmts count="7"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_)"/>
    <numFmt numFmtId="168" formatCode="_(&quot;$&quot;* #,##0_);_(&quot;$&quot;* \(#,##0\);_(&quot;$&quot;* &quot;-&quot;??_);_(@_)"/>
    <numFmt numFmtId="169" formatCode="mm/dd/yy_)"/>
    <numFmt numFmtId="170" formatCode="&quot;$&quot;#,##0\ ;\(&quot;$&quot;#,##0\)"/>
  </numFmts>
  <fonts count="10">
    <font>
      <sz val="12"/>
      <name val="Arial MT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</patternFill>
    </fill>
  </fills>
  <borders count="2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3" fillId="0" borderId="7" xfId="0" applyFont="1" applyBorder="1"/>
    <xf numFmtId="0" fontId="3" fillId="0" borderId="8" xfId="0" applyFont="1" applyBorder="1"/>
    <xf numFmtId="0" fontId="5" fillId="0" borderId="8" xfId="0" applyFont="1" applyBorder="1"/>
    <xf numFmtId="169" fontId="3" fillId="0" borderId="9" xfId="0" applyNumberFormat="1" applyFont="1" applyBorder="1" applyProtection="1"/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9" fontId="3" fillId="0" borderId="11" xfId="0" applyNumberFormat="1" applyFont="1" applyBorder="1" applyProtection="1"/>
    <xf numFmtId="0" fontId="3" fillId="2" borderId="1" xfId="0" applyFont="1" applyFill="1" applyBorder="1"/>
    <xf numFmtId="0" fontId="3" fillId="2" borderId="2" xfId="0" applyFont="1" applyFill="1" applyBorder="1"/>
    <xf numFmtId="0" fontId="3" fillId="3" borderId="3" xfId="0" applyFont="1" applyFill="1" applyBorder="1"/>
    <xf numFmtId="39" fontId="3" fillId="3" borderId="3" xfId="0" applyNumberFormat="1" applyFont="1" applyFill="1" applyBorder="1"/>
    <xf numFmtId="0" fontId="3" fillId="0" borderId="12" xfId="0" applyFont="1" applyFill="1" applyBorder="1"/>
    <xf numFmtId="0" fontId="3" fillId="0" borderId="0" xfId="0" applyFont="1" applyFill="1"/>
    <xf numFmtId="39" fontId="5" fillId="0" borderId="11" xfId="0" applyNumberFormat="1" applyFont="1" applyBorder="1" applyProtection="1"/>
    <xf numFmtId="0" fontId="5" fillId="0" borderId="11" xfId="0" applyFont="1" applyBorder="1"/>
    <xf numFmtId="0" fontId="3" fillId="2" borderId="13" xfId="0" applyFont="1" applyFill="1" applyBorder="1"/>
    <xf numFmtId="0" fontId="3" fillId="2" borderId="0" xfId="0" applyFont="1" applyFill="1" applyBorder="1"/>
    <xf numFmtId="0" fontId="3" fillId="3" borderId="11" xfId="0" applyFont="1" applyFill="1" applyBorder="1"/>
    <xf numFmtId="39" fontId="3" fillId="3" borderId="1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5" fillId="0" borderId="5" xfId="0" applyFont="1" applyFill="1" applyBorder="1"/>
    <xf numFmtId="165" fontId="3" fillId="0" borderId="11" xfId="2" applyFont="1" applyBorder="1" applyAlignment="1" applyProtection="1">
      <alignment horizontal="left" indent="6"/>
    </xf>
    <xf numFmtId="165" fontId="3" fillId="0" borderId="15" xfId="2" applyFont="1" applyBorder="1" applyAlignment="1" applyProtection="1">
      <alignment horizontal="left" indent="6"/>
    </xf>
    <xf numFmtId="166" fontId="3" fillId="0" borderId="16" xfId="1" applyFont="1" applyBorder="1"/>
    <xf numFmtId="166" fontId="3" fillId="0" borderId="17" xfId="1" applyFont="1" applyBorder="1"/>
    <xf numFmtId="0" fontId="5" fillId="0" borderId="0" xfId="0" applyFont="1" applyProtection="1"/>
    <xf numFmtId="0" fontId="3" fillId="0" borderId="0" xfId="0" applyFont="1" applyProtection="1"/>
    <xf numFmtId="168" fontId="3" fillId="0" borderId="0" xfId="2" applyNumberFormat="1" applyFont="1" applyAlignment="1" applyProtection="1">
      <alignment horizontal="left" indent="2"/>
    </xf>
    <xf numFmtId="10" fontId="3" fillId="0" borderId="0" xfId="4" applyNumberFormat="1" applyFont="1" applyProtection="1"/>
    <xf numFmtId="167" fontId="3" fillId="0" borderId="0" xfId="0" applyNumberFormat="1" applyFont="1" applyProtection="1"/>
    <xf numFmtId="164" fontId="3" fillId="4" borderId="18" xfId="0" applyNumberFormat="1" applyFont="1" applyFill="1" applyBorder="1" applyProtection="1"/>
    <xf numFmtId="164" fontId="3" fillId="0" borderId="0" xfId="0" applyNumberFormat="1" applyFont="1" applyFill="1" applyBorder="1" applyProtection="1"/>
    <xf numFmtId="10" fontId="3" fillId="0" borderId="0" xfId="0" applyNumberFormat="1" applyFont="1" applyProtection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70" fontId="6" fillId="0" borderId="0" xfId="3" applyNumberFormat="1" applyFont="1"/>
    <xf numFmtId="0" fontId="1" fillId="0" borderId="0" xfId="3"/>
    <xf numFmtId="0" fontId="1" fillId="0" borderId="0" xfId="3" applyNumberFormat="1"/>
    <xf numFmtId="0" fontId="7" fillId="0" borderId="0" xfId="3" applyFont="1"/>
    <xf numFmtId="0" fontId="8" fillId="0" borderId="0" xfId="3" applyFont="1"/>
    <xf numFmtId="0" fontId="8" fillId="0" borderId="0" xfId="3" applyFont="1" applyAlignment="1">
      <alignment horizontal="center"/>
    </xf>
    <xf numFmtId="0" fontId="9" fillId="0" borderId="19" xfId="3" applyFont="1" applyBorder="1" applyAlignment="1">
      <alignment horizontal="right"/>
    </xf>
    <xf numFmtId="0" fontId="9" fillId="0" borderId="19" xfId="3" applyFont="1" applyBorder="1" applyAlignment="1">
      <alignment horizontal="center"/>
    </xf>
    <xf numFmtId="14" fontId="1" fillId="0" borderId="0" xfId="3" applyNumberFormat="1"/>
    <xf numFmtId="170" fontId="1" fillId="0" borderId="0" xfId="3" applyNumberFormat="1"/>
    <xf numFmtId="2" fontId="1" fillId="0" borderId="0" xfId="3" applyNumberFormat="1"/>
  </cellXfs>
  <cellStyles count="5">
    <cellStyle name="Comma" xfId="1" builtinId="3"/>
    <cellStyle name="Currency" xfId="2" builtinId="4"/>
    <cellStyle name="Normal" xfId="0" builtinId="0"/>
    <cellStyle name="Normal_dates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autoPageBreaks="0"/>
  </sheetPr>
  <dimension ref="A1:F38"/>
  <sheetViews>
    <sheetView tabSelected="1" defaultGridColor="0" colorId="22" zoomScale="87" workbookViewId="0">
      <selection activeCell="D15" sqref="D15"/>
    </sheetView>
  </sheetViews>
  <sheetFormatPr defaultColWidth="9.6640625" defaultRowHeight="15"/>
  <cols>
    <col min="1" max="1" width="16.88671875" style="1" customWidth="1"/>
    <col min="2" max="2" width="12.33203125" style="1" bestFit="1" customWidth="1"/>
    <col min="3" max="4" width="9.6640625" style="1"/>
    <col min="5" max="5" width="10.6640625" style="1" customWidth="1"/>
    <col min="6" max="6" width="10.21875" style="1" bestFit="1" customWidth="1"/>
    <col min="7" max="16384" width="9.6640625" style="1"/>
  </cols>
  <sheetData>
    <row r="1" spans="1:6" ht="15.75">
      <c r="A1" s="34" t="s">
        <v>0</v>
      </c>
    </row>
    <row r="2" spans="1:6" ht="15.75">
      <c r="A2" s="34" t="s">
        <v>1</v>
      </c>
    </row>
    <row r="3" spans="1:6" ht="15.75">
      <c r="A3" s="34" t="s">
        <v>2</v>
      </c>
    </row>
    <row r="6" spans="1:6">
      <c r="A6" s="1" t="s">
        <v>3</v>
      </c>
    </row>
    <row r="7" spans="1:6">
      <c r="A7" s="1" t="s">
        <v>9</v>
      </c>
    </row>
    <row r="8" spans="1:6">
      <c r="A8" s="1" t="s">
        <v>8</v>
      </c>
    </row>
    <row r="10" spans="1:6">
      <c r="A10" s="1" t="s">
        <v>4</v>
      </c>
    </row>
    <row r="11" spans="1:6">
      <c r="F11" s="20"/>
    </row>
    <row r="12" spans="1:6">
      <c r="F12" s="20"/>
    </row>
    <row r="13" spans="1:6" ht="14.45" customHeight="1">
      <c r="A13" s="35" t="s">
        <v>24</v>
      </c>
      <c r="B13" s="36">
        <v>600000</v>
      </c>
      <c r="C13" s="35"/>
      <c r="D13" s="35" t="s">
        <v>10</v>
      </c>
      <c r="F13" s="20"/>
    </row>
    <row r="14" spans="1:6" ht="15.75">
      <c r="A14" s="35" t="s">
        <v>25</v>
      </c>
      <c r="B14" s="37">
        <v>8.5000000000000006E-2</v>
      </c>
      <c r="D14" s="1" t="s">
        <v>11</v>
      </c>
      <c r="F14" s="20"/>
    </row>
    <row r="15" spans="1:6" ht="15.75">
      <c r="A15" s="35" t="s">
        <v>26</v>
      </c>
      <c r="B15" s="38">
        <v>15</v>
      </c>
      <c r="D15" s="39"/>
      <c r="F15" s="40"/>
    </row>
    <row r="16" spans="1:6">
      <c r="F16" s="20"/>
    </row>
    <row r="17" spans="1:6">
      <c r="F17" s="20"/>
    </row>
    <row r="25" spans="1:6" ht="15.75">
      <c r="A25" s="34" t="s">
        <v>0</v>
      </c>
    </row>
    <row r="26" spans="1:6" ht="15.75">
      <c r="A26" s="34" t="s">
        <v>1</v>
      </c>
    </row>
    <row r="27" spans="1:6" ht="15.75">
      <c r="A27" s="34" t="s">
        <v>5</v>
      </c>
    </row>
    <row r="29" spans="1:6" ht="15.75">
      <c r="A29" s="35"/>
      <c r="B29" s="34"/>
    </row>
    <row r="30" spans="1:6">
      <c r="A30" s="1" t="s">
        <v>6</v>
      </c>
    </row>
    <row r="31" spans="1:6">
      <c r="A31" s="1" t="s">
        <v>12</v>
      </c>
    </row>
    <row r="33" spans="1:4">
      <c r="A33" s="1" t="s">
        <v>7</v>
      </c>
    </row>
    <row r="36" spans="1:4" ht="15.75">
      <c r="A36" s="35" t="s">
        <v>27</v>
      </c>
      <c r="B36" s="36">
        <v>-20000</v>
      </c>
      <c r="C36" s="35"/>
      <c r="D36" s="35" t="s">
        <v>13</v>
      </c>
    </row>
    <row r="37" spans="1:4" ht="15.75">
      <c r="A37" s="35" t="s">
        <v>25</v>
      </c>
      <c r="B37" s="41">
        <v>0.08</v>
      </c>
      <c r="D37" s="39"/>
    </row>
    <row r="38" spans="1:4" ht="15.75">
      <c r="A38" s="35" t="s">
        <v>26</v>
      </c>
      <c r="B38" s="38">
        <v>15</v>
      </c>
    </row>
  </sheetData>
  <phoneticPr fontId="0" type="noConversion"/>
  <pageMargins left="0.5" right="0.5" top="0.5" bottom="0.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G17"/>
  <sheetViews>
    <sheetView showGridLines="0" workbookViewId="0">
      <selection activeCell="B21" sqref="B21"/>
    </sheetView>
  </sheetViews>
  <sheetFormatPr defaultRowHeight="15"/>
  <cols>
    <col min="1" max="1" width="3.21875" customWidth="1"/>
    <col min="2" max="2" width="4.109375" customWidth="1"/>
    <col min="3" max="3" width="11.44140625" customWidth="1"/>
    <col min="4" max="4" width="11.77734375" customWidth="1"/>
    <col min="5" max="5" width="14.44140625" customWidth="1"/>
    <col min="6" max="6" width="18.77734375" customWidth="1"/>
  </cols>
  <sheetData>
    <row r="4" spans="2:7" ht="15.75" thickBot="1">
      <c r="B4" s="1"/>
      <c r="C4" s="1"/>
      <c r="D4" s="1"/>
      <c r="E4" s="1"/>
      <c r="F4" s="1"/>
      <c r="G4" s="1"/>
    </row>
    <row r="5" spans="2:7" ht="18">
      <c r="B5" s="1"/>
      <c r="C5" s="2" t="s">
        <v>14</v>
      </c>
      <c r="D5" s="3"/>
      <c r="E5" s="3"/>
      <c r="F5" s="4"/>
      <c r="G5" s="1"/>
    </row>
    <row r="6" spans="2:7" ht="18.75" thickBot="1">
      <c r="B6" s="1"/>
      <c r="C6" s="5" t="s">
        <v>15</v>
      </c>
      <c r="D6" s="6"/>
      <c r="E6" s="6"/>
      <c r="F6" s="7"/>
      <c r="G6" s="1"/>
    </row>
    <row r="7" spans="2:7" ht="16.5" thickBot="1">
      <c r="B7" s="1"/>
      <c r="C7" s="8"/>
      <c r="D7" s="9"/>
      <c r="E7" s="10" t="s">
        <v>16</v>
      </c>
      <c r="F7" s="11">
        <f ca="1">TODAY()</f>
        <v>39284</v>
      </c>
      <c r="G7" s="1"/>
    </row>
    <row r="8" spans="2:7" ht="16.5" thickBot="1">
      <c r="B8" s="1"/>
      <c r="C8" s="12" t="s">
        <v>17</v>
      </c>
      <c r="D8" s="13" t="s">
        <v>18</v>
      </c>
      <c r="E8" s="13" t="s">
        <v>19</v>
      </c>
      <c r="F8" s="13" t="s">
        <v>20</v>
      </c>
      <c r="G8" s="1"/>
    </row>
    <row r="9" spans="2:7">
      <c r="B9" s="1"/>
      <c r="C9" s="42">
        <v>7</v>
      </c>
      <c r="D9" s="42">
        <v>210</v>
      </c>
      <c r="E9" s="32">
        <v>45.5</v>
      </c>
      <c r="F9" s="30">
        <f>C9*E9</f>
        <v>318.5</v>
      </c>
      <c r="G9" s="1"/>
    </row>
    <row r="10" spans="2:7">
      <c r="B10" s="1"/>
      <c r="C10" s="42">
        <v>2</v>
      </c>
      <c r="D10" s="42">
        <v>104</v>
      </c>
      <c r="E10" s="32">
        <v>5.75</v>
      </c>
      <c r="F10" s="30">
        <f>C10*E10</f>
        <v>11.5</v>
      </c>
      <c r="G10" s="1"/>
    </row>
    <row r="11" spans="2:7" ht="15.75" thickBot="1">
      <c r="B11" s="1"/>
      <c r="C11" s="43">
        <v>1</v>
      </c>
      <c r="D11" s="43">
        <v>304</v>
      </c>
      <c r="E11" s="33">
        <v>89.5</v>
      </c>
      <c r="F11" s="30">
        <f>C11*E11</f>
        <v>89.5</v>
      </c>
      <c r="G11" s="1"/>
    </row>
    <row r="12" spans="2:7">
      <c r="B12" s="1"/>
      <c r="C12" s="15"/>
      <c r="D12" s="16"/>
      <c r="E12" s="17"/>
      <c r="F12" s="18"/>
      <c r="G12" s="1"/>
    </row>
    <row r="13" spans="2:7" ht="15.75">
      <c r="B13" s="1"/>
      <c r="C13" s="19"/>
      <c r="D13" s="20"/>
      <c r="E13" s="21" t="s">
        <v>21</v>
      </c>
      <c r="F13" s="30">
        <f>SUM(F9:F11)</f>
        <v>419.5</v>
      </c>
      <c r="G13" s="1"/>
    </row>
    <row r="14" spans="2:7" ht="15.75">
      <c r="B14" s="1"/>
      <c r="C14" s="19"/>
      <c r="D14" s="20"/>
      <c r="E14" s="22" t="s">
        <v>22</v>
      </c>
      <c r="F14" s="14"/>
      <c r="G14" s="1"/>
    </row>
    <row r="15" spans="2:7">
      <c r="B15" s="1"/>
      <c r="C15" s="23"/>
      <c r="D15" s="24"/>
      <c r="E15" s="25"/>
      <c r="F15" s="26"/>
      <c r="G15" s="1"/>
    </row>
    <row r="16" spans="2:7" ht="16.5" thickBot="1">
      <c r="B16" s="1"/>
      <c r="C16" s="27"/>
      <c r="D16" s="28"/>
      <c r="E16" s="29" t="s">
        <v>23</v>
      </c>
      <c r="F16" s="31">
        <f>F13-F14</f>
        <v>419.5</v>
      </c>
    </row>
    <row r="17" spans="2:7">
      <c r="B17" s="1"/>
      <c r="C17" s="1"/>
      <c r="D17" s="1"/>
      <c r="E17" s="1"/>
      <c r="F17" s="1"/>
      <c r="G17" s="1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activeCell="E16" sqref="E16"/>
    </sheetView>
  </sheetViews>
  <sheetFormatPr defaultColWidth="8.44140625" defaultRowHeight="12.75"/>
  <cols>
    <col min="1" max="1" width="11.109375" style="45" customWidth="1"/>
    <col min="2" max="2" width="8.44140625" style="45" customWidth="1"/>
    <col min="3" max="3" width="10.88671875" style="45" customWidth="1"/>
    <col min="4" max="4" width="10.5546875" style="45" customWidth="1"/>
    <col min="5" max="5" width="9.21875" style="45" customWidth="1"/>
    <col min="6" max="6" width="10.109375" style="45" bestFit="1" customWidth="1"/>
    <col min="7" max="7" width="8.44140625" style="45" customWidth="1"/>
    <col min="8" max="8" width="8.6640625" style="45" customWidth="1"/>
    <col min="9" max="16384" width="8.44140625" style="45"/>
  </cols>
  <sheetData>
    <row r="1" spans="1:7" ht="18">
      <c r="A1" s="44" t="s">
        <v>0</v>
      </c>
    </row>
    <row r="2" spans="1:7">
      <c r="A2" s="47" t="s">
        <v>28</v>
      </c>
    </row>
    <row r="3" spans="1:7">
      <c r="A3" s="48" t="s">
        <v>29</v>
      </c>
      <c r="C3" s="46"/>
    </row>
    <row r="4" spans="1:7">
      <c r="F4" s="49" t="s">
        <v>30</v>
      </c>
    </row>
    <row r="5" spans="1:7" ht="13.5" thickBot="1">
      <c r="A5" s="50" t="s">
        <v>31</v>
      </c>
      <c r="B5" s="50" t="s">
        <v>32</v>
      </c>
      <c r="C5" s="50" t="s">
        <v>33</v>
      </c>
      <c r="D5" s="50" t="s">
        <v>34</v>
      </c>
      <c r="E5" s="51" t="s">
        <v>35</v>
      </c>
      <c r="F5" s="51" t="s">
        <v>36</v>
      </c>
      <c r="G5" s="50" t="s">
        <v>37</v>
      </c>
    </row>
    <row r="6" spans="1:7">
      <c r="A6" s="45" t="s">
        <v>38</v>
      </c>
      <c r="B6" s="45" t="s">
        <v>39</v>
      </c>
      <c r="C6" s="45">
        <v>3721</v>
      </c>
      <c r="D6" s="45" t="s">
        <v>40</v>
      </c>
      <c r="E6" s="52">
        <f>DATE(2001,4,2)</f>
        <v>36983</v>
      </c>
      <c r="F6" s="54"/>
      <c r="G6" s="53">
        <v>35000</v>
      </c>
    </row>
    <row r="7" spans="1:7">
      <c r="A7" s="45" t="s">
        <v>41</v>
      </c>
      <c r="B7" s="45" t="s">
        <v>42</v>
      </c>
      <c r="C7" s="45">
        <v>4582</v>
      </c>
      <c r="D7" s="45" t="s">
        <v>43</v>
      </c>
      <c r="E7" s="52">
        <f>DATE(2004,2,16)</f>
        <v>38033</v>
      </c>
      <c r="F7" s="54"/>
      <c r="G7" s="53">
        <v>33000</v>
      </c>
    </row>
    <row r="8" spans="1:7">
      <c r="A8" s="45" t="s">
        <v>44</v>
      </c>
      <c r="B8" s="45" t="s">
        <v>45</v>
      </c>
      <c r="C8" s="45">
        <v>8820</v>
      </c>
      <c r="D8" s="45" t="s">
        <v>46</v>
      </c>
      <c r="E8" s="52">
        <f>DATE(2003,3,24)</f>
        <v>37704</v>
      </c>
      <c r="F8" s="54"/>
      <c r="G8" s="53">
        <v>51000</v>
      </c>
    </row>
    <row r="9" spans="1:7">
      <c r="A9" s="45" t="s">
        <v>47</v>
      </c>
      <c r="B9" s="45" t="s">
        <v>48</v>
      </c>
      <c r="C9" s="45">
        <v>9487</v>
      </c>
      <c r="D9" s="45" t="s">
        <v>49</v>
      </c>
      <c r="E9" s="52">
        <f>DATE(2003,4,17)</f>
        <v>37728</v>
      </c>
      <c r="F9" s="54"/>
      <c r="G9" s="53">
        <v>55000</v>
      </c>
    </row>
    <row r="10" spans="1:7">
      <c r="A10" s="45" t="s">
        <v>50</v>
      </c>
      <c r="B10" s="45" t="s">
        <v>51</v>
      </c>
      <c r="C10" s="45">
        <v>3534</v>
      </c>
      <c r="D10" s="45" t="s">
        <v>43</v>
      </c>
      <c r="E10" s="52">
        <f>DATE(1998,9,7)</f>
        <v>36045</v>
      </c>
      <c r="F10" s="54"/>
      <c r="G10" s="53">
        <v>29000</v>
      </c>
    </row>
    <row r="11" spans="1:7">
      <c r="A11" s="45" t="s">
        <v>50</v>
      </c>
      <c r="B11" s="45" t="s">
        <v>52</v>
      </c>
      <c r="C11" s="45">
        <v>5473</v>
      </c>
      <c r="D11" s="45" t="s">
        <v>43</v>
      </c>
      <c r="E11" s="52">
        <f>DATE(1998,11,18)</f>
        <v>36117</v>
      </c>
      <c r="F11" s="54"/>
      <c r="G11" s="53">
        <v>32000</v>
      </c>
    </row>
    <row r="12" spans="1:7">
      <c r="A12" s="45" t="s">
        <v>53</v>
      </c>
      <c r="B12" s="45" t="s">
        <v>54</v>
      </c>
      <c r="C12" s="45">
        <v>3151</v>
      </c>
      <c r="D12" s="45" t="s">
        <v>49</v>
      </c>
      <c r="E12" s="52">
        <f>DATE(2003,1,20)</f>
        <v>37641</v>
      </c>
      <c r="F12" s="54"/>
      <c r="G12" s="53">
        <v>72000</v>
      </c>
    </row>
    <row r="13" spans="1:7">
      <c r="A13" s="45" t="s">
        <v>55</v>
      </c>
      <c r="B13" s="45" t="s">
        <v>56</v>
      </c>
      <c r="C13" s="45">
        <v>3483</v>
      </c>
      <c r="D13" s="45" t="s">
        <v>40</v>
      </c>
      <c r="E13" s="52">
        <f>DATE(2001,8,16)</f>
        <v>37119</v>
      </c>
      <c r="F13" s="54"/>
      <c r="G13" s="53">
        <v>35000</v>
      </c>
    </row>
    <row r="14" spans="1:7">
      <c r="A14" s="45" t="s">
        <v>57</v>
      </c>
      <c r="B14" s="45" t="s">
        <v>42</v>
      </c>
      <c r="C14" s="45">
        <v>1738</v>
      </c>
      <c r="D14" s="45" t="s">
        <v>40</v>
      </c>
      <c r="E14" s="52">
        <f>DATE(2000,9,29)</f>
        <v>36798</v>
      </c>
      <c r="F14" s="54"/>
      <c r="G14" s="53">
        <v>36000</v>
      </c>
    </row>
    <row r="15" spans="1:7">
      <c r="A15" s="45" t="s">
        <v>58</v>
      </c>
      <c r="B15" s="45" t="s">
        <v>59</v>
      </c>
      <c r="C15" s="45">
        <v>7382</v>
      </c>
      <c r="D15" s="45" t="s">
        <v>46</v>
      </c>
      <c r="E15" s="52">
        <f>DATE(1999,1,14)</f>
        <v>36174</v>
      </c>
      <c r="F15" s="54"/>
      <c r="G15" s="53">
        <v>38000</v>
      </c>
    </row>
    <row r="16" spans="1:7">
      <c r="A16" s="45" t="s">
        <v>60</v>
      </c>
      <c r="B16" s="45" t="s">
        <v>61</v>
      </c>
      <c r="C16" s="45">
        <v>2736</v>
      </c>
      <c r="D16" s="45" t="s">
        <v>46</v>
      </c>
      <c r="E16" s="52">
        <f>DATE(2001,9,13)</f>
        <v>37147</v>
      </c>
      <c r="F16" s="54"/>
      <c r="G16" s="53">
        <v>40000</v>
      </c>
    </row>
    <row r="17" spans="1:7">
      <c r="A17" s="45" t="s">
        <v>62</v>
      </c>
      <c r="B17" s="45" t="s">
        <v>63</v>
      </c>
      <c r="C17" s="45">
        <v>3874</v>
      </c>
      <c r="D17" s="45" t="s">
        <v>49</v>
      </c>
      <c r="E17" s="46"/>
      <c r="F17" s="54"/>
      <c r="G17" s="53">
        <v>34000</v>
      </c>
    </row>
    <row r="18" spans="1:7">
      <c r="E18" s="52"/>
      <c r="F18" s="46"/>
      <c r="G18" s="53"/>
    </row>
    <row r="19" spans="1:7">
      <c r="E19" s="52"/>
      <c r="F19" s="46"/>
      <c r="G19" s="53"/>
    </row>
    <row r="20" spans="1:7">
      <c r="E20" s="52"/>
      <c r="F20" s="46"/>
      <c r="G20" s="53"/>
    </row>
    <row r="21" spans="1:7">
      <c r="E21" s="52"/>
      <c r="F21" s="46"/>
      <c r="G21" s="53"/>
    </row>
    <row r="22" spans="1:7">
      <c r="E22" s="52"/>
      <c r="F22" s="46"/>
      <c r="G22" s="53"/>
    </row>
    <row r="23" spans="1:7">
      <c r="E23" s="52"/>
      <c r="F23" s="46"/>
      <c r="G23" s="53"/>
    </row>
    <row r="24" spans="1:7">
      <c r="E24" s="52"/>
      <c r="F24" s="46"/>
      <c r="G24" s="53"/>
    </row>
    <row r="25" spans="1:7">
      <c r="E25" s="52"/>
      <c r="F25" s="46"/>
      <c r="G25" s="53"/>
    </row>
    <row r="26" spans="1:7">
      <c r="E26" s="52"/>
      <c r="F26" s="46"/>
      <c r="G26" s="53"/>
    </row>
    <row r="27" spans="1:7">
      <c r="E27" s="52"/>
      <c r="F27" s="46"/>
      <c r="G27" s="53"/>
    </row>
    <row r="28" spans="1:7">
      <c r="E28" s="52"/>
      <c r="F28" s="46"/>
      <c r="G28" s="53"/>
    </row>
    <row r="29" spans="1:7">
      <c r="E29" s="52"/>
      <c r="F29" s="46"/>
      <c r="G29" s="53"/>
    </row>
    <row r="30" spans="1:7">
      <c r="E30" s="52"/>
      <c r="F30" s="46"/>
      <c r="G30" s="53"/>
    </row>
    <row r="31" spans="1:7">
      <c r="E31" s="52"/>
      <c r="F31" s="46"/>
      <c r="G31" s="53"/>
    </row>
    <row r="32" spans="1:7">
      <c r="E32" s="52"/>
      <c r="F32" s="46"/>
      <c r="G32" s="53"/>
    </row>
    <row r="33" spans="5:7">
      <c r="E33" s="52"/>
      <c r="F33" s="46"/>
      <c r="G33" s="53"/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94E33570-8442-4281-9BF1-FF75B3245449}"/>
</file>

<file path=customXml/itemProps2.xml><?xml version="1.0" encoding="utf-8"?>
<ds:datastoreItem xmlns:ds="http://schemas.openxmlformats.org/officeDocument/2006/customXml" ds:itemID="{6A65F04F-3DCA-4AFF-AAD1-EF4466EBAC60}"/>
</file>

<file path=customXml/itemProps3.xml><?xml version="1.0" encoding="utf-8"?>
<ds:datastoreItem xmlns:ds="http://schemas.openxmlformats.org/officeDocument/2006/customXml" ds:itemID="{EF00D480-B931-477E-BF0E-4867123FE3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</vt:lpstr>
      <vt:lpstr>Logical</vt:lpstr>
      <vt:lpstr>Dates</vt:lpstr>
    </vt:vector>
  </TitlesOfParts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1999-03-24T23:43:57Z</dcterms:created>
  <dcterms:modified xsi:type="dcterms:W3CDTF">2007-07-21T19:50:33Z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